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6"/>
  <workbookPr autoCompressPictures="0"/>
  <mc:AlternateContent xmlns:mc="http://schemas.openxmlformats.org/markup-compatibility/2006">
    <mc:Choice Requires="x15">
      <x15ac:absPath xmlns:x15ac="http://schemas.microsoft.com/office/spreadsheetml/2010/11/ac" url="\\vll.se\users\EG\ELBE33\Digital transformation - god o nära vård\"/>
    </mc:Choice>
  </mc:AlternateContent>
  <xr:revisionPtr revIDLastSave="0" documentId="8_{84302B3B-D9DA-4E92-89A9-626EF4B2DD72}" xr6:coauthVersionLast="46" xr6:coauthVersionMax="46" xr10:uidLastSave="{00000000-0000-0000-0000-000000000000}"/>
  <bookViews>
    <workbookView xWindow="-110" yWindow="-110" windowWidth="19420" windowHeight="10560" firstSheet="1" activeTab="1" xr2:uid="{00000000-000D-0000-FFFF-FFFF00000000}"/>
  </bookViews>
  <sheets>
    <sheet name="Förändrings- och nyttoöversikt" sheetId="11" r:id="rId1"/>
    <sheet name="Nyttoanalys" sheetId="9" r:id="rId2"/>
  </sheets>
  <definedNames>
    <definedName name="_xlnm._FilterDatabase" localSheetId="0" hidden="1">'Förändrings- och nyttoöversikt'!$B$4:$E$23</definedName>
    <definedName name="_xlnm._FilterDatabase" localSheetId="1" hidden="1">Nyttoanalys!$C$16:$F$18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9" l="1"/>
  <c r="F42" i="9"/>
  <c r="G42" i="9"/>
  <c r="H42" i="9"/>
  <c r="D42" i="9"/>
  <c r="E43" i="9"/>
  <c r="F43" i="9"/>
  <c r="G43" i="9"/>
  <c r="H43" i="9"/>
  <c r="D43" i="9"/>
  <c r="D44" i="9" s="1"/>
  <c r="E46" i="9"/>
  <c r="F46" i="9"/>
  <c r="G46" i="9"/>
  <c r="H46" i="9"/>
  <c r="D46" i="9"/>
  <c r="D47" i="9" s="1"/>
  <c r="E39" i="9"/>
  <c r="F39" i="9"/>
  <c r="G39" i="9"/>
  <c r="H39" i="9"/>
  <c r="D39" i="9"/>
  <c r="D40" i="9" s="1"/>
  <c r="F38" i="9"/>
  <c r="G38" i="9"/>
  <c r="H38" i="9"/>
  <c r="E38" i="9"/>
  <c r="H44" i="9" l="1"/>
  <c r="H40" i="9"/>
  <c r="E47" i="9"/>
  <c r="F47" i="9"/>
  <c r="E7" i="9"/>
  <c r="G47" i="9"/>
  <c r="E40" i="9"/>
  <c r="E44" i="9"/>
  <c r="H47" i="9"/>
  <c r="G44" i="9"/>
  <c r="G40" i="9"/>
  <c r="F44" i="9"/>
  <c r="F40" i="9"/>
  <c r="I44" i="9" l="1"/>
  <c r="I47" i="9"/>
  <c r="I40" i="9"/>
  <c r="I49" i="9" l="1"/>
  <c r="E5" i="9" s="1"/>
</calcChain>
</file>

<file path=xl/sharedStrings.xml><?xml version="1.0" encoding="utf-8"?>
<sst xmlns="http://schemas.openxmlformats.org/spreadsheetml/2006/main" count="84" uniqueCount="66">
  <si>
    <t>Förändrings- och nyttöversikt för (ange projekt)</t>
  </si>
  <si>
    <t>Arbetsprosess</t>
  </si>
  <si>
    <t>Förändring</t>
  </si>
  <si>
    <t>Nytta</t>
  </si>
  <si>
    <t>Förutsättningar</t>
  </si>
  <si>
    <t>[Ange arbetsprocessen som ska ändras, t.ex. "Ärendehantering"]</t>
  </si>
  <si>
    <t>[Beskriv kort vad som ska göras på ett nytt sätt, t.ex. "Ansökan tas emot digitalt, inte på papper"]</t>
  </si>
  <si>
    <t>[Ange nytta som förändringen medför "Frigjord tid" "Undvikna kostnader" eller "Ökad kvalitet"]</t>
  </si>
  <si>
    <t>[Beskriv kort förutsättningarna för att nyttan ska kunna realiseras, t.ex. "Definiera vad frigjord tid kommer att användas till, Genomföra grundlig utbildning för ärendehantering, Förankra förändringen hos ledningen och ärenden."]</t>
  </si>
  <si>
    <t>Exempel:</t>
  </si>
  <si>
    <t>[Arbetsprocess 1]</t>
  </si>
  <si>
    <t>[Förändring A]</t>
  </si>
  <si>
    <t>[Nytta]</t>
  </si>
  <si>
    <t>[Förändring B]</t>
  </si>
  <si>
    <t>[Förändring C]</t>
  </si>
  <si>
    <t>[Arbetsprocess 2]</t>
  </si>
  <si>
    <t>[Förändring D]</t>
  </si>
  <si>
    <t>[Förändring E]</t>
  </si>
  <si>
    <t>[Förändring F]</t>
  </si>
  <si>
    <t>Gevinstanalyse for [løsning/prosjekt]</t>
  </si>
  <si>
    <t>Nyttoanalys för (ange projekt)</t>
  </si>
  <si>
    <t>Övergripande uppskattning av vinster och kostnader</t>
  </si>
  <si>
    <t xml:space="preserve">[Gör en kort bedömning av om projektets fördelar överstiger projektets kostnader.]
</t>
  </si>
  <si>
    <r>
      <t xml:space="preserve">Ekonomiska vinster (uppskattning)
</t>
    </r>
    <r>
      <rPr>
        <sz val="11"/>
        <color theme="1"/>
        <rFont val="Arial"/>
        <family val="2"/>
        <scheme val="minor"/>
      </rPr>
      <t>(inkluderat frigjord tid)</t>
    </r>
  </si>
  <si>
    <r>
      <t xml:space="preserve">Sparad tid (uppskattning)
</t>
    </r>
    <r>
      <rPr>
        <sz val="11"/>
        <color theme="1"/>
        <rFont val="Arial"/>
        <family val="2"/>
        <scheme val="minor"/>
      </rPr>
      <t>(årsverk totalt)</t>
    </r>
  </si>
  <si>
    <t xml:space="preserve">Nytta </t>
  </si>
  <si>
    <r>
      <t xml:space="preserve">Typ av nytta
</t>
    </r>
    <r>
      <rPr>
        <sz val="11"/>
        <rFont val="Arial"/>
        <family val="2"/>
        <scheme val="minor"/>
      </rPr>
      <t>(välj från listan)</t>
    </r>
  </si>
  <si>
    <r>
      <t xml:space="preserve">Prognosticerad nytta
</t>
    </r>
    <r>
      <rPr>
        <sz val="11"/>
        <rFont val="Arial"/>
        <family val="2"/>
        <scheme val="minor"/>
      </rPr>
      <t>(direkt - SEK, indirekt - årsverken, kvalitativa - fylls inte i)</t>
    </r>
  </si>
  <si>
    <r>
      <t>Nyttans betydelse
kvalitativa nyttor</t>
    </r>
    <r>
      <rPr>
        <sz val="11"/>
        <rFont val="Arial"/>
        <family val="2"/>
        <scheme val="minor"/>
      </rPr>
      <t xml:space="preserve">
1 (låg) - 5 (hög)</t>
    </r>
  </si>
  <si>
    <t>I år</t>
  </si>
  <si>
    <t>Nästa år</t>
  </si>
  <si>
    <t>År 3</t>
  </si>
  <si>
    <t>År 4</t>
  </si>
  <si>
    <t>År 5</t>
  </si>
  <si>
    <t>Mindre tid på administrativa uppgifter</t>
  </si>
  <si>
    <t>Indirekte (frigjort tid - årsverk)</t>
  </si>
  <si>
    <t>Mindre körning  - besparing bensin och bilslitage.</t>
  </si>
  <si>
    <t>Direkte (økonomiske - NOK)</t>
  </si>
  <si>
    <t>Kortare väntetid / ärendebehandlingstid för boende</t>
  </si>
  <si>
    <t>Kvalitative (f.eks. omdømme)</t>
  </si>
  <si>
    <t>Positiv publicitet och gott rykte för kommunen</t>
  </si>
  <si>
    <r>
      <t xml:space="preserve">Kostnader
</t>
    </r>
    <r>
      <rPr>
        <sz val="11"/>
        <rFont val="Arial"/>
        <family val="2"/>
        <scheme val="minor"/>
      </rPr>
      <t>(beskrivning av kostnaden)</t>
    </r>
  </si>
  <si>
    <r>
      <t xml:space="preserve">Typ av kostnad 
</t>
    </r>
    <r>
      <rPr>
        <sz val="11"/>
        <rFont val="Arial"/>
        <family val="2"/>
        <scheme val="minor"/>
      </rPr>
      <t>(Investering, drift)</t>
    </r>
  </si>
  <si>
    <t>Kostnader per år</t>
  </si>
  <si>
    <t>Kommentar</t>
  </si>
  <si>
    <t>Anställning projektledare 
(100% anställning i tre år)</t>
  </si>
  <si>
    <t>Investeringskostnad</t>
  </si>
  <si>
    <t xml:space="preserve">Förvärv av ett nytt system för elektronisk ärendehantering. </t>
  </si>
  <si>
    <t>Användning av interna resurser för uppföljning och rapportering
(10% anställning under fyra år)</t>
  </si>
  <si>
    <t>Driftskostnad</t>
  </si>
  <si>
    <t>AKTUELL BERÄKNING - ANTAGANDEN</t>
  </si>
  <si>
    <t xml:space="preserve">Högst upp på arket beräknas nuvärdet av deras lösning automatiskt. Nuvärdet indikerar hur lönsamt det är att implementera lösningen. Nuvärdet beräknas som värdet på vinsten som värderades i kronor minus kostnadens värde. I nuvärdesberäkningen justeras värdet på framtida vinster och kostnader nedåt baserat på aktuell ränta. Detta innebär att ju längre fram i tiden vinster och kostnader uppstår, desto mindre värde har de. Nuvärdet ska ses i samband med kvalitetsvinster som inte kan värderas i kronor.
För att beräkna nuvärdet använder det här bladet de siffror du anger om vinster och kostnader. Därför är det viktigt att kontrollera att dessa är ifyllda i det begärda svarsformatet.
Beräkningen baseras på räntesatsen och årsverkets kostnad som anges till höger. Du kan justera båda siffrorna efter behov. Räntesatsen på 4% rekommenderas i finansministeriets cirkulär R-109/2014. Årskostnaden används för att konvertera sparade årsverk till kronor. Årskostnaden inkluderar lönekostnader och sociala kostnader för en 100% -ställning under ett helt år. Sociala kostnader förknippade med ett årsverk inkluderar: arbetsgivaravgift, premie för individuell / kollektiv livränteförsäkring, kapitalförsäkring för anställda, kostnader för löpande pensionsutbetalningar, gåvor för anställda, kurser för anställda, gratis matsal och andra liknande förmåner, premie för arbetsskada försäkring (Källa: SSB).
Källor: 
https://www.regjeringen.no/no/tema/okonomi-og-budsjett/statlig-okonomistyring/samfunnsokonomiske-analyser/id438830/  
https://dfo.no/fagomrader/utredning/verkt%C3%B8y-veiledere-og-regelverk-til-utredninger#Verktoy-utarbeidet-av-DFO:10210:0 </t>
  </si>
  <si>
    <t>Rente:</t>
  </si>
  <si>
    <t>Årsverk-kostnad:</t>
  </si>
  <si>
    <t>Nuvärdesberäkning</t>
  </si>
  <si>
    <t>Sammanställning av vinster och kostnader</t>
  </si>
  <si>
    <t xml:space="preserve">Sum over </t>
  </si>
  <si>
    <t>År:</t>
  </si>
  <si>
    <t>Diskontering:</t>
  </si>
  <si>
    <t>Vinster direkta kostnader</t>
  </si>
  <si>
    <t>Diskontert belopp vinster</t>
  </si>
  <si>
    <t>Vinst sparad tid (årsverk)</t>
  </si>
  <si>
    <t>Vinster lön</t>
  </si>
  <si>
    <t>Diskonterte gevinster lønn</t>
  </si>
  <si>
    <t>Kostnader (investering og drift)</t>
  </si>
  <si>
    <t>Diskonterte kostnader (investering og drift)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</si>
</sst>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&quot;kr&quot;\ * #,##0.00_ ;_ &quot;kr&quot;\ * \-#,##0.00_ ;_ &quot;kr&quot;\ * &quot;-&quot;??_ ;_ @_ "/>
    <numFmt numFmtId="165" formatCode="&quot;kr&quot;\ #,##0"/>
    <numFmt numFmtId="166" formatCode="_ &quot;kr&quot;\ * #,##0_ ;_ &quot;kr&quot;\ * \-#,##0_ ;_ &quot;kr&quot;\ * &quot;-&quot;??_ ;_ @_ "/>
    <numFmt numFmtId="167" formatCode="0.0"/>
    <numFmt numFmtId="168" formatCode="0.000"/>
  </numFmts>
  <fonts count="11"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theme="9"/>
      <name val="Arial"/>
      <family val="2"/>
      <scheme val="minor"/>
    </font>
    <font>
      <sz val="20"/>
      <color theme="4"/>
      <name val="Arial"/>
      <family val="2"/>
      <scheme val="major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sz val="24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D0E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749992370372631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ECFF"/>
        <bgColor indexed="64"/>
      </patternFill>
    </fill>
  </fills>
  <borders count="1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1" tint="0.749992370372631"/>
      </left>
      <right style="thin">
        <color theme="1" tint="0.749992370372631"/>
      </right>
      <top style="thin">
        <color theme="1" tint="0.749992370372631"/>
      </top>
      <bottom style="thin">
        <color theme="1" tint="0.749992370372631"/>
      </bottom>
      <diagonal/>
    </border>
    <border>
      <left/>
      <right/>
      <top style="thin">
        <color theme="1" tint="0.749992370372631"/>
      </top>
      <bottom style="double">
        <color theme="1" tint="0.749992370372631"/>
      </bottom>
      <diagonal/>
    </border>
    <border>
      <left style="thin">
        <color theme="1" tint="0.749992370372631"/>
      </left>
      <right/>
      <top style="thin">
        <color theme="1" tint="0.749992370372631"/>
      </top>
      <bottom/>
      <diagonal/>
    </border>
    <border>
      <left/>
      <right style="thin">
        <color theme="1" tint="0.749992370372631"/>
      </right>
      <top style="thin">
        <color theme="1" tint="0.749992370372631"/>
      </top>
      <bottom/>
      <diagonal/>
    </border>
    <border>
      <left style="thin">
        <color theme="1" tint="0.749992370372631"/>
      </left>
      <right/>
      <top style="thin">
        <color theme="1" tint="0.749992370372631"/>
      </top>
      <bottom style="thin">
        <color theme="1" tint="0.749992370372631"/>
      </bottom>
      <diagonal/>
    </border>
    <border>
      <left/>
      <right/>
      <top style="thin">
        <color theme="1" tint="0.749992370372631"/>
      </top>
      <bottom style="thin">
        <color theme="1" tint="0.749992370372631"/>
      </bottom>
      <diagonal/>
    </border>
    <border>
      <left/>
      <right style="thin">
        <color theme="1" tint="0.749992370372631"/>
      </right>
      <top style="thin">
        <color theme="1" tint="0.749992370372631"/>
      </top>
      <bottom style="thin">
        <color theme="1" tint="0.749992370372631"/>
      </bottom>
      <diagonal/>
    </border>
    <border>
      <left style="thin">
        <color theme="1" tint="0.749992370372631"/>
      </left>
      <right style="thin">
        <color theme="1" tint="0.749992370372631"/>
      </right>
      <top style="thin">
        <color theme="1" tint="0.749992370372631"/>
      </top>
      <bottom/>
      <diagonal/>
    </border>
    <border>
      <left/>
      <right/>
      <top/>
      <bottom style="thin">
        <color theme="1" tint="0.749992370372631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14">
    <xf numFmtId="0" fontId="0" fillId="0" borderId="0" xfId="0"/>
    <xf numFmtId="0" fontId="0" fillId="0" borderId="0" xfId="0" applyFill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3" borderId="0" xfId="0" applyFill="1" applyAlignment="1" applyProtection="1">
      <alignment horizontal="center"/>
    </xf>
    <xf numFmtId="166" fontId="0" fillId="2" borderId="2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Fill="1" applyProtection="1"/>
    <xf numFmtId="166" fontId="0" fillId="2" borderId="2" xfId="0" applyNumberFormat="1" applyFill="1" applyBorder="1" applyAlignment="1" applyProtection="1">
      <alignment horizontal="left" vertical="top" wrapText="1"/>
      <protection locked="0"/>
    </xf>
    <xf numFmtId="0" fontId="0" fillId="2" borderId="2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166" fontId="0" fillId="2" borderId="3" xfId="0" applyNumberForma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/>
    <xf numFmtId="0" fontId="0" fillId="2" borderId="0" xfId="0" applyFont="1" applyFill="1" applyBorder="1" applyAlignment="1" applyProtection="1">
      <alignment horizontal="left" vertical="top" wrapText="1"/>
      <protection locked="0"/>
    </xf>
    <xf numFmtId="167" fontId="0" fillId="2" borderId="0" xfId="0" applyNumberFormat="1" applyFill="1" applyBorder="1" applyAlignment="1" applyProtection="1">
      <alignment horizontal="left" vertical="top" wrapText="1"/>
      <protection locked="0"/>
    </xf>
    <xf numFmtId="166" fontId="0" fillId="2" borderId="0" xfId="0" applyNumberFormat="1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1" fontId="0" fillId="2" borderId="0" xfId="0" applyNumberFormat="1" applyFill="1" applyBorder="1" applyAlignment="1" applyProtection="1">
      <alignment horizontal="left" vertical="top" wrapText="1"/>
      <protection locked="0"/>
    </xf>
    <xf numFmtId="167" fontId="0" fillId="2" borderId="2" xfId="0" applyNumberFormat="1" applyFill="1" applyBorder="1" applyAlignment="1" applyProtection="1">
      <alignment horizontal="left" vertical="center" wrapText="1"/>
      <protection locked="0"/>
    </xf>
    <xf numFmtId="0" fontId="6" fillId="3" borderId="2" xfId="0" applyFont="1" applyFill="1" applyBorder="1" applyAlignment="1" applyProtection="1">
      <alignment horizontal="center" vertical="center"/>
    </xf>
    <xf numFmtId="166" fontId="0" fillId="2" borderId="3" xfId="0" applyNumberFormat="1" applyFill="1" applyBorder="1" applyAlignment="1" applyProtection="1">
      <alignment horizontal="left" vertical="center" wrapText="1"/>
      <protection locked="0"/>
    </xf>
    <xf numFmtId="167" fontId="0" fillId="2" borderId="3" xfId="0" applyNumberFormat="1" applyFill="1" applyBorder="1" applyAlignment="1" applyProtection="1">
      <alignment horizontal="left" vertical="center" wrapText="1"/>
      <protection locked="0"/>
    </xf>
    <xf numFmtId="0" fontId="5" fillId="6" borderId="0" xfId="0" applyFont="1" applyFill="1"/>
    <xf numFmtId="0" fontId="0" fillId="6" borderId="0" xfId="0" applyFill="1"/>
    <xf numFmtId="0" fontId="0" fillId="6" borderId="0" xfId="0" applyFill="1" applyAlignment="1" applyProtection="1">
      <alignment horizontal="center"/>
      <protection locked="0"/>
    </xf>
    <xf numFmtId="0" fontId="5" fillId="2" borderId="12" xfId="0" applyFont="1" applyFill="1" applyBorder="1" applyAlignment="1" applyProtection="1">
      <alignment horizontal="left" vertical="center" wrapText="1"/>
      <protection locked="0"/>
    </xf>
    <xf numFmtId="0" fontId="5" fillId="2" borderId="14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/>
    <xf numFmtId="0" fontId="0" fillId="0" borderId="0" xfId="0" applyFill="1" applyAlignment="1" applyProtection="1">
      <alignment horizontal="center"/>
    </xf>
    <xf numFmtId="0" fontId="0" fillId="0" borderId="0" xfId="0" applyFill="1" applyBorder="1" applyProtection="1"/>
    <xf numFmtId="0" fontId="5" fillId="6" borderId="0" xfId="0" applyFont="1" applyFill="1" applyBorder="1" applyProtection="1"/>
    <xf numFmtId="0" fontId="0" fillId="8" borderId="0" xfId="0" applyFill="1" applyBorder="1" applyProtection="1"/>
    <xf numFmtId="165" fontId="0" fillId="0" borderId="0" xfId="0" applyNumberFormat="1" applyFill="1" applyBorder="1" applyAlignment="1" applyProtection="1">
      <alignment horizontal="center"/>
    </xf>
    <xf numFmtId="165" fontId="0" fillId="5" borderId="0" xfId="2" applyNumberFormat="1" applyFont="1" applyFill="1" applyBorder="1" applyProtection="1"/>
    <xf numFmtId="165" fontId="0" fillId="0" borderId="0" xfId="2" applyNumberFormat="1" applyFont="1" applyFill="1" applyBorder="1" applyAlignment="1" applyProtection="1">
      <alignment horizontal="center"/>
    </xf>
    <xf numFmtId="165" fontId="0" fillId="7" borderId="0" xfId="2" applyNumberFormat="1" applyFont="1" applyFill="1" applyBorder="1" applyProtection="1"/>
    <xf numFmtId="165" fontId="0" fillId="0" borderId="0" xfId="2" applyNumberFormat="1" applyFont="1" applyFill="1" applyBorder="1" applyProtection="1"/>
    <xf numFmtId="165" fontId="0" fillId="8" borderId="0" xfId="2" applyNumberFormat="1" applyFont="1" applyFill="1" applyBorder="1" applyProtection="1"/>
    <xf numFmtId="165" fontId="0" fillId="0" borderId="0" xfId="0" applyNumberFormat="1" applyFill="1" applyProtection="1"/>
    <xf numFmtId="165" fontId="0" fillId="0" borderId="0" xfId="0" applyNumberFormat="1" applyFill="1" applyAlignment="1" applyProtection="1">
      <alignment horizontal="center"/>
    </xf>
    <xf numFmtId="1" fontId="0" fillId="6" borderId="0" xfId="0" applyNumberFormat="1" applyFill="1" applyBorder="1" applyProtection="1"/>
    <xf numFmtId="168" fontId="0" fillId="6" borderId="0" xfId="0" applyNumberFormat="1" applyFill="1" applyBorder="1" applyProtection="1"/>
    <xf numFmtId="2" fontId="0" fillId="7" borderId="0" xfId="2" applyNumberFormat="1" applyFont="1" applyFill="1" applyBorder="1" applyProtection="1"/>
    <xf numFmtId="0" fontId="0" fillId="12" borderId="0" xfId="0" applyFill="1" applyProtection="1">
      <protection locked="0"/>
    </xf>
    <xf numFmtId="0" fontId="0" fillId="12" borderId="0" xfId="0" applyFill="1" applyBorder="1" applyAlignment="1" applyProtection="1">
      <alignment vertical="center"/>
      <protection locked="0"/>
    </xf>
    <xf numFmtId="0" fontId="1" fillId="12" borderId="0" xfId="0" applyFont="1" applyFill="1" applyBorder="1" applyAlignment="1" applyProtection="1">
      <alignment vertical="center" wrapText="1"/>
    </xf>
    <xf numFmtId="0" fontId="0" fillId="12" borderId="0" xfId="0" applyFill="1"/>
    <xf numFmtId="0" fontId="5" fillId="12" borderId="0" xfId="0" applyFont="1" applyFill="1" applyBorder="1" applyAlignment="1" applyProtection="1">
      <alignment horizontal="left" vertical="center" wrapText="1"/>
      <protection locked="0"/>
    </xf>
    <xf numFmtId="0" fontId="5" fillId="2" borderId="10" xfId="0" applyFont="1" applyFill="1" applyBorder="1" applyAlignment="1" applyProtection="1">
      <alignment horizontal="left" vertical="center" wrapText="1"/>
      <protection locked="0"/>
    </xf>
    <xf numFmtId="0" fontId="5" fillId="2" borderId="11" xfId="0" applyFont="1" applyFill="1" applyBorder="1" applyAlignment="1" applyProtection="1">
      <alignment horizontal="left" vertical="center" wrapText="1"/>
      <protection locked="0"/>
    </xf>
    <xf numFmtId="0" fontId="0" fillId="13" borderId="0" xfId="0" applyFill="1" applyBorder="1" applyAlignment="1" applyProtection="1">
      <alignment vertical="center"/>
      <protection locked="0"/>
    </xf>
    <xf numFmtId="0" fontId="0" fillId="13" borderId="0" xfId="0" applyFill="1"/>
    <xf numFmtId="0" fontId="0" fillId="5" borderId="0" xfId="0" applyFont="1" applyFill="1" applyBorder="1" applyProtection="1"/>
    <xf numFmtId="0" fontId="0" fillId="7" borderId="0" xfId="0" applyFont="1" applyFill="1" applyBorder="1" applyProtection="1"/>
    <xf numFmtId="165" fontId="5" fillId="9" borderId="0" xfId="2" applyNumberFormat="1" applyFont="1" applyFill="1" applyBorder="1" applyAlignment="1" applyProtection="1">
      <alignment horizontal="center"/>
    </xf>
    <xf numFmtId="165" fontId="5" fillId="0" borderId="0" xfId="2" applyNumberFormat="1" applyFont="1" applyFill="1" applyBorder="1" applyAlignment="1" applyProtection="1">
      <alignment horizontal="center"/>
    </xf>
    <xf numFmtId="165" fontId="5" fillId="10" borderId="0" xfId="2" applyNumberFormat="1" applyFont="1" applyFill="1" applyBorder="1" applyAlignment="1" applyProtection="1">
      <alignment horizontal="center"/>
    </xf>
    <xf numFmtId="165" fontId="5" fillId="11" borderId="0" xfId="2" applyNumberFormat="1" applyFont="1" applyFill="1" applyBorder="1" applyAlignment="1" applyProtection="1">
      <alignment horizontal="center"/>
    </xf>
    <xf numFmtId="0" fontId="1" fillId="13" borderId="2" xfId="0" applyFont="1" applyFill="1" applyBorder="1" applyAlignment="1" applyProtection="1">
      <alignment horizontal="center" vertical="center" wrapText="1"/>
    </xf>
    <xf numFmtId="49" fontId="2" fillId="14" borderId="8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49" fontId="3" fillId="2" borderId="0" xfId="0" applyNumberFormat="1" applyFont="1" applyFill="1" applyBorder="1" applyAlignment="1" applyProtection="1">
      <alignment vertical="center"/>
      <protection locked="0"/>
    </xf>
    <xf numFmtId="49" fontId="2" fillId="2" borderId="0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Alignment="1" applyProtection="1">
      <alignment vertical="center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0" fillId="2" borderId="4" xfId="0" applyFont="1" applyFill="1" applyBorder="1" applyAlignment="1" applyProtection="1">
      <alignment horizontal="left" vertical="center" wrapText="1"/>
      <protection locked="0"/>
    </xf>
    <xf numFmtId="1" fontId="0" fillId="2" borderId="5" xfId="0" applyNumberFormat="1" applyFill="1" applyBorder="1" applyAlignment="1" applyProtection="1">
      <alignment horizontal="left" vertical="center" wrapText="1"/>
      <protection locked="0"/>
    </xf>
    <xf numFmtId="0" fontId="0" fillId="13" borderId="16" xfId="0" applyFill="1" applyBorder="1"/>
    <xf numFmtId="0" fontId="0" fillId="12" borderId="16" xfId="0" applyFill="1" applyBorder="1" applyAlignment="1" applyProtection="1">
      <alignment vertical="center"/>
      <protection locked="0"/>
    </xf>
    <xf numFmtId="0" fontId="5" fillId="12" borderId="16" xfId="0" applyFont="1" applyFill="1" applyBorder="1" applyAlignment="1" applyProtection="1">
      <alignment horizontal="left" vertical="top" wrapText="1"/>
      <protection locked="0"/>
    </xf>
    <xf numFmtId="0" fontId="0" fillId="13" borderId="16" xfId="0" applyFill="1" applyBorder="1" applyAlignment="1" applyProtection="1">
      <alignment vertical="center"/>
      <protection locked="0"/>
    </xf>
    <xf numFmtId="0" fontId="10" fillId="0" borderId="0" xfId="3" applyFill="1" applyProtection="1"/>
    <xf numFmtId="0" fontId="0" fillId="0" borderId="0" xfId="0" applyFill="1" applyBorder="1" applyAlignment="1" applyProtection="1">
      <alignment horizontal="center"/>
      <protection locked="0"/>
    </xf>
    <xf numFmtId="166" fontId="5" fillId="4" borderId="8" xfId="0" applyNumberFormat="1" applyFont="1" applyFill="1" applyBorder="1" applyAlignment="1" applyProtection="1">
      <alignment horizontal="center" vertical="center" wrapText="1"/>
    </xf>
    <xf numFmtId="10" fontId="0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0" fillId="15" borderId="9" xfId="0" applyFill="1" applyBorder="1" applyProtection="1"/>
    <xf numFmtId="165" fontId="0" fillId="15" borderId="9" xfId="0" applyNumberFormat="1" applyFill="1" applyBorder="1" applyProtection="1"/>
    <xf numFmtId="165" fontId="0" fillId="15" borderId="9" xfId="0" applyNumberFormat="1" applyFill="1" applyBorder="1" applyAlignment="1" applyProtection="1">
      <alignment horizontal="center"/>
    </xf>
    <xf numFmtId="165" fontId="5" fillId="15" borderId="9" xfId="0" applyNumberFormat="1" applyFont="1" applyFill="1" applyBorder="1" applyAlignment="1" applyProtection="1">
      <alignment horizontal="center"/>
    </xf>
    <xf numFmtId="0" fontId="8" fillId="3" borderId="8" xfId="0" applyFont="1" applyFill="1" applyBorder="1" applyAlignment="1" applyProtection="1"/>
    <xf numFmtId="0" fontId="0" fillId="3" borderId="15" xfId="0" applyFill="1" applyBorder="1" applyAlignment="1"/>
    <xf numFmtId="166" fontId="0" fillId="2" borderId="12" xfId="0" applyNumberFormat="1" applyFill="1" applyBorder="1" applyAlignment="1" applyProtection="1">
      <alignment horizontal="center" vertical="center" wrapText="1"/>
      <protection locked="0"/>
    </xf>
    <xf numFmtId="166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left" vertical="top" wrapText="1"/>
    </xf>
    <xf numFmtId="0" fontId="0" fillId="2" borderId="13" xfId="0" applyFill="1" applyBorder="1" applyAlignment="1" applyProtection="1">
      <alignment horizontal="left" vertical="top" wrapText="1"/>
    </xf>
    <xf numFmtId="0" fontId="0" fillId="2" borderId="14" xfId="0" applyFill="1" applyBorder="1" applyAlignment="1" applyProtection="1">
      <alignment horizontal="left" vertical="top" wrapText="1"/>
    </xf>
    <xf numFmtId="0" fontId="0" fillId="0" borderId="8" xfId="0" applyFill="1" applyBorder="1" applyAlignment="1" applyProtection="1">
      <alignment vertical="center"/>
      <protection locked="0"/>
    </xf>
    <xf numFmtId="0" fontId="9" fillId="0" borderId="8" xfId="0" applyFont="1" applyBorder="1" applyAlignment="1">
      <alignment horizontal="center" vertical="center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5" fillId="3" borderId="7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0" fillId="2" borderId="8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1" fillId="12" borderId="0" xfId="0" applyFont="1" applyFill="1" applyBorder="1" applyAlignment="1" applyProtection="1">
      <alignment horizontal="left" vertical="center" wrapText="1"/>
    </xf>
    <xf numFmtId="0" fontId="5" fillId="12" borderId="0" xfId="0" applyFont="1" applyFill="1" applyBorder="1" applyAlignment="1" applyProtection="1">
      <alignment horizontal="left" vertical="top" wrapText="1"/>
      <protection locked="0"/>
    </xf>
    <xf numFmtId="164" fontId="5" fillId="2" borderId="12" xfId="0" applyNumberFormat="1" applyFont="1" applyFill="1" applyBorder="1" applyAlignment="1" applyProtection="1">
      <alignment horizontal="center" vertical="center" wrapText="1"/>
    </xf>
    <xf numFmtId="164" fontId="5" fillId="2" borderId="14" xfId="0" applyNumberFormat="1" applyFont="1" applyFill="1" applyBorder="1" applyAlignment="1" applyProtection="1">
      <alignment horizontal="center" vertical="center" wrapText="1"/>
    </xf>
    <xf numFmtId="167" fontId="5" fillId="2" borderId="10" xfId="0" applyNumberFormat="1" applyFont="1" applyFill="1" applyBorder="1" applyAlignment="1" applyProtection="1">
      <alignment horizontal="center" vertical="center" wrapText="1"/>
    </xf>
    <xf numFmtId="167" fontId="5" fillId="2" borderId="11" xfId="0" applyNumberFormat="1" applyFont="1" applyFill="1" applyBorder="1" applyAlignment="1" applyProtection="1">
      <alignment horizontal="center" vertical="center" wrapText="1"/>
    </xf>
    <xf numFmtId="0" fontId="0" fillId="2" borderId="12" xfId="0" applyFont="1" applyFill="1" applyBorder="1" applyAlignment="1" applyProtection="1">
      <alignment horizontal="left" vertical="center" wrapText="1"/>
      <protection locked="0"/>
    </xf>
    <xf numFmtId="0" fontId="0" fillId="2" borderId="13" xfId="0" applyFont="1" applyFill="1" applyBorder="1" applyAlignment="1" applyProtection="1">
      <alignment horizontal="left" vertical="center" wrapText="1"/>
      <protection locked="0"/>
    </xf>
    <xf numFmtId="0" fontId="0" fillId="2" borderId="14" xfId="0" applyFont="1" applyFill="1" applyBorder="1" applyAlignment="1" applyProtection="1">
      <alignment horizontal="left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left" vertical="top" wrapText="1"/>
      <protection locked="0"/>
    </xf>
  </cellXfs>
  <cellStyles count="4">
    <cellStyle name="Hyperlänk" xfId="3" builtinId="8"/>
    <cellStyle name="Normal" xfId="0" builtinId="0"/>
    <cellStyle name="Procent" xfId="1" builtinId="5"/>
    <cellStyle name="Valuta" xfId="2" builtinId="4"/>
  </cellStyles>
  <dxfs count="52">
    <dxf>
      <fill>
        <patternFill>
          <bgColor theme="6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ont>
        <color theme="1" tint="0.89996032593768116"/>
      </font>
      <fill>
        <patternFill>
          <bgColor theme="1" tint="0.89996032593768116"/>
        </patternFill>
      </fill>
    </dxf>
    <dxf>
      <font>
        <color theme="1" tint="0.89996032593768116"/>
      </font>
      <fill>
        <patternFill>
          <bgColor theme="1" tint="0.89996032593768116"/>
        </patternFill>
      </fill>
    </dxf>
    <dxf>
      <font>
        <color theme="1" tint="0.89996032593768116"/>
      </font>
      <fill>
        <patternFill>
          <bgColor theme="8" tint="0.79998168889431442"/>
        </patternFill>
      </fill>
    </dxf>
    <dxf>
      <numFmt numFmtId="165" formatCode="&quot;kr&quot;\ #,##0"/>
    </dxf>
    <dxf>
      <numFmt numFmtId="2" formatCode="0.00"/>
    </dxf>
    <dxf>
      <fill>
        <patternFill>
          <bgColor theme="6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ont>
        <color theme="1" tint="0.89996032593768116"/>
      </font>
      <fill>
        <patternFill>
          <bgColor theme="1" tint="0.89996032593768116"/>
        </patternFill>
      </fill>
    </dxf>
    <dxf>
      <font>
        <color theme="1" tint="0.89996032593768116"/>
      </font>
      <fill>
        <patternFill>
          <bgColor theme="1" tint="0.89996032593768116"/>
        </patternFill>
      </fill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1" tint="0.89996032593768116"/>
      </font>
      <fill>
        <patternFill>
          <bgColor theme="8" tint="0.79998168889431442"/>
        </patternFill>
      </fill>
    </dxf>
    <dxf>
      <numFmt numFmtId="165" formatCode="&quot;kr&quot;\ #,##0"/>
    </dxf>
    <dxf>
      <numFmt numFmtId="2" formatCode="0.00"/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ill>
        <patternFill>
          <bgColor theme="6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  <color rgb="FF99CCFF"/>
      <color rgb="FF575757"/>
      <color rgb="FFABD0EA"/>
      <color rgb="FFCFD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Samveis digital">
      <a:dk1>
        <a:srgbClr val="202020"/>
      </a:dk1>
      <a:lt1>
        <a:srgbClr val="FFFFFF"/>
      </a:lt1>
      <a:dk2>
        <a:srgbClr val="3A7EC0"/>
      </a:dk2>
      <a:lt2>
        <a:srgbClr val="DBDD45"/>
      </a:lt2>
      <a:accent1>
        <a:srgbClr val="3A7EC0"/>
      </a:accent1>
      <a:accent2>
        <a:srgbClr val="61904E"/>
      </a:accent2>
      <a:accent3>
        <a:srgbClr val="8FAF48"/>
      </a:accent3>
      <a:accent4>
        <a:srgbClr val="5BA5D9"/>
      </a:accent4>
      <a:accent5>
        <a:srgbClr val="9CA5AE"/>
      </a:accent5>
      <a:accent6>
        <a:srgbClr val="202020"/>
      </a:accent6>
      <a:hlink>
        <a:srgbClr val="202020"/>
      </a:hlink>
      <a:folHlink>
        <a:srgbClr val="61904E"/>
      </a:folHlink>
    </a:clrScheme>
    <a:fontScheme name="Custom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B5E32-F13A-41EB-9766-7C1AFD7AB603}">
  <sheetPr>
    <tabColor theme="4"/>
    <pageSetUpPr fitToPage="1"/>
  </sheetPr>
  <dimension ref="A1:Z149"/>
  <sheetViews>
    <sheetView showGridLines="0" zoomScale="80" zoomScaleNormal="80" zoomScalePageLayoutView="85" workbookViewId="0">
      <selection activeCell="D3" sqref="D3"/>
    </sheetView>
  </sheetViews>
  <sheetFormatPr defaultColWidth="0" defaultRowHeight="14.1" zeroHeight="1"/>
  <cols>
    <col min="1" max="1" width="3.875" style="1" customWidth="1"/>
    <col min="2" max="2" width="42.625" style="2" customWidth="1"/>
    <col min="3" max="3" width="32.875" style="2" customWidth="1"/>
    <col min="4" max="4" width="33.5" style="2" customWidth="1"/>
    <col min="5" max="5" width="47.5" style="2" customWidth="1"/>
    <col min="6" max="6" width="8.625" style="1" customWidth="1"/>
    <col min="7" max="26" width="9" style="1" customWidth="1"/>
    <col min="27" max="16384" width="9" style="1" hidden="1"/>
  </cols>
  <sheetData>
    <row r="1" spans="2:9" s="11" customFormat="1" ht="42" customHeight="1">
      <c r="B1" s="63" t="s">
        <v>0</v>
      </c>
      <c r="C1" s="64"/>
      <c r="D1" s="64"/>
      <c r="E1" s="65"/>
    </row>
    <row r="2" spans="2:9" customFormat="1" ht="39.950000000000003" customHeight="1">
      <c r="B2" s="60" t="s">
        <v>1</v>
      </c>
      <c r="C2" s="60" t="s">
        <v>2</v>
      </c>
      <c r="D2" s="60" t="s">
        <v>3</v>
      </c>
      <c r="E2" s="60" t="s">
        <v>4</v>
      </c>
      <c r="G2" s="14"/>
    </row>
    <row r="3" spans="2:9" customFormat="1" ht="99" customHeight="1">
      <c r="B3" s="61" t="s">
        <v>5</v>
      </c>
      <c r="C3" s="61" t="s">
        <v>6</v>
      </c>
      <c r="D3" s="61" t="s">
        <v>7</v>
      </c>
      <c r="E3" s="61" t="s">
        <v>8</v>
      </c>
      <c r="G3" s="14"/>
    </row>
    <row r="4" spans="2:9" s="11" customFormat="1" ht="15.95" customHeight="1">
      <c r="B4" s="9" t="s">
        <v>9</v>
      </c>
      <c r="C4" s="9"/>
      <c r="D4" s="9"/>
      <c r="E4" s="9"/>
    </row>
    <row r="5" spans="2:9" s="11" customFormat="1" ht="15.95" customHeight="1">
      <c r="B5" s="9"/>
      <c r="C5" s="9"/>
      <c r="D5" s="9"/>
      <c r="E5" s="9"/>
    </row>
    <row r="6" spans="2:9" s="11" customFormat="1" ht="15.95" customHeight="1">
      <c r="B6" s="9" t="s">
        <v>10</v>
      </c>
      <c r="C6" s="9" t="s">
        <v>11</v>
      </c>
      <c r="D6" s="9" t="s">
        <v>12</v>
      </c>
      <c r="E6" s="9" t="s">
        <v>4</v>
      </c>
      <c r="I6"/>
    </row>
    <row r="7" spans="2:9" s="11" customFormat="1" ht="15.95" customHeight="1">
      <c r="B7" s="9"/>
      <c r="C7" s="9"/>
      <c r="D7" s="9"/>
      <c r="E7" s="9"/>
    </row>
    <row r="8" spans="2:9" s="11" customFormat="1" ht="15.95" customHeight="1">
      <c r="B8" s="9"/>
      <c r="C8" s="9"/>
      <c r="D8" s="9"/>
      <c r="E8" s="9"/>
    </row>
    <row r="9" spans="2:9" s="11" customFormat="1" ht="15.95" customHeight="1">
      <c r="B9" s="9"/>
      <c r="C9" s="9" t="s">
        <v>13</v>
      </c>
      <c r="D9" s="9" t="s">
        <v>12</v>
      </c>
      <c r="E9" s="9" t="s">
        <v>4</v>
      </c>
    </row>
    <row r="10" spans="2:9" s="11" customFormat="1" ht="15.95" customHeight="1">
      <c r="B10" s="9"/>
      <c r="C10" s="9"/>
      <c r="D10" s="9"/>
      <c r="E10" s="9"/>
    </row>
    <row r="11" spans="2:9" s="11" customFormat="1" ht="15.95" customHeight="1">
      <c r="B11" s="9"/>
      <c r="C11" s="9"/>
      <c r="D11" s="9"/>
      <c r="E11" s="9"/>
    </row>
    <row r="12" spans="2:9" s="11" customFormat="1" ht="15.95" customHeight="1">
      <c r="B12" s="9"/>
      <c r="C12" s="9" t="s">
        <v>14</v>
      </c>
      <c r="D12" s="9" t="s">
        <v>12</v>
      </c>
      <c r="E12" s="9" t="s">
        <v>4</v>
      </c>
    </row>
    <row r="13" spans="2:9" s="11" customFormat="1" ht="15.95" customHeight="1">
      <c r="B13" s="9"/>
      <c r="C13" s="9"/>
      <c r="D13" s="9"/>
      <c r="E13" s="9"/>
    </row>
    <row r="14" spans="2:9" s="11" customFormat="1" ht="15.95" customHeight="1">
      <c r="B14" s="9"/>
      <c r="C14" s="9"/>
      <c r="D14" s="9"/>
      <c r="E14" s="9"/>
    </row>
    <row r="15" spans="2:9" s="11" customFormat="1" ht="15.95" customHeight="1">
      <c r="B15" s="9" t="s">
        <v>15</v>
      </c>
      <c r="C15" s="9" t="s">
        <v>16</v>
      </c>
      <c r="D15" s="9" t="s">
        <v>3</v>
      </c>
      <c r="E15" s="9" t="s">
        <v>4</v>
      </c>
    </row>
    <row r="16" spans="2:9" s="11" customFormat="1" ht="15.95" customHeight="1">
      <c r="B16" s="9"/>
      <c r="C16" s="9"/>
      <c r="D16" s="9"/>
      <c r="E16" s="9"/>
    </row>
    <row r="17" spans="2:5" s="11" customFormat="1" ht="15.95" customHeight="1">
      <c r="B17" s="9"/>
      <c r="C17" s="9"/>
      <c r="D17" s="9"/>
      <c r="E17" s="9"/>
    </row>
    <row r="18" spans="2:5" s="11" customFormat="1" ht="15.95" customHeight="1">
      <c r="B18" s="9"/>
      <c r="C18" s="9" t="s">
        <v>17</v>
      </c>
      <c r="D18" s="9" t="s">
        <v>3</v>
      </c>
      <c r="E18" s="9" t="s">
        <v>4</v>
      </c>
    </row>
    <row r="19" spans="2:5" s="11" customFormat="1" ht="15.95" customHeight="1">
      <c r="B19" s="9"/>
      <c r="C19" s="9"/>
      <c r="D19" s="9"/>
      <c r="E19" s="9"/>
    </row>
    <row r="20" spans="2:5" s="11" customFormat="1" ht="15.95" customHeight="1">
      <c r="B20" s="9"/>
      <c r="C20" s="9"/>
      <c r="D20" s="9"/>
      <c r="E20" s="9"/>
    </row>
    <row r="21" spans="2:5" s="11" customFormat="1" ht="15.95" customHeight="1">
      <c r="B21" s="9"/>
      <c r="C21" s="9" t="s">
        <v>18</v>
      </c>
      <c r="D21" s="9" t="s">
        <v>3</v>
      </c>
      <c r="E21" s="9" t="s">
        <v>4</v>
      </c>
    </row>
    <row r="22" spans="2:5" s="11" customFormat="1" ht="15.95" customHeight="1">
      <c r="B22" s="9"/>
      <c r="C22" s="9"/>
      <c r="D22" s="9"/>
      <c r="E22" s="9"/>
    </row>
    <row r="23" spans="2:5" s="11" customFormat="1" ht="15.95" customHeight="1">
      <c r="B23" s="9"/>
      <c r="C23" s="9"/>
      <c r="D23" s="9"/>
      <c r="E23" s="9"/>
    </row>
    <row r="24" spans="2:5" ht="15.95" customHeight="1">
      <c r="B24" s="9"/>
      <c r="C24" s="9"/>
      <c r="D24" s="9"/>
      <c r="E24" s="9"/>
    </row>
    <row r="25" spans="2:5" ht="15.95" customHeight="1">
      <c r="B25" s="9"/>
      <c r="C25" s="9"/>
      <c r="D25" s="9"/>
      <c r="E25" s="9"/>
    </row>
    <row r="26" spans="2:5" customFormat="1"/>
    <row r="27" spans="2:5" customFormat="1"/>
    <row r="28" spans="2:5" customFormat="1"/>
    <row r="29" spans="2:5" customFormat="1"/>
    <row r="30" spans="2:5" customFormat="1"/>
    <row r="31" spans="2:5" customFormat="1"/>
    <row r="32" spans="2:5" customFormat="1"/>
    <row r="33" customFormat="1"/>
    <row r="34" customFormat="1"/>
    <row r="35" customFormat="1"/>
    <row r="36" customFormat="1"/>
    <row r="37" customFormat="1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</sheetData>
  <sheetProtection formatCells="0" formatColumns="0" formatRows="0" insertColumns="0" insertRows="0" insertHyperlinks="0" deleteColumns="0" deleteRows="0" sort="0" autoFilter="0" pivotTables="0"/>
  <pageMargins left="0.70866141732283472" right="0.70866141732283472" top="0.74803149606299213" bottom="0.74803149606299213" header="0.31496062992125984" footer="0.31496062992125984"/>
  <pageSetup paperSize="9" scale="75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3C9EE-03E6-45EF-8C2B-A42FA2E99D20}">
  <sheetPr>
    <tabColor rgb="FF0070C0"/>
    <pageSetUpPr fitToPage="1"/>
  </sheetPr>
  <dimension ref="A1:Z70"/>
  <sheetViews>
    <sheetView showGridLines="0" tabSelected="1" zoomScale="80" zoomScaleNormal="80" zoomScalePageLayoutView="85" workbookViewId="0">
      <selection activeCell="E14" sqref="E14"/>
    </sheetView>
  </sheetViews>
  <sheetFormatPr defaultColWidth="0" defaultRowHeight="14.1" zeroHeight="1"/>
  <cols>
    <col min="1" max="1" width="3.875" style="2" customWidth="1"/>
    <col min="2" max="2" width="0.875" style="2" customWidth="1"/>
    <col min="3" max="3" width="35.375" style="2" customWidth="1"/>
    <col min="4" max="4" width="26" style="2" bestFit="1" customWidth="1"/>
    <col min="5" max="9" width="14.125" style="3" customWidth="1"/>
    <col min="10" max="10" width="20.125" style="3" customWidth="1"/>
    <col min="11" max="11" width="1.125" style="2" customWidth="1"/>
    <col min="12" max="26" width="9" style="2" customWidth="1"/>
    <col min="27" max="16384" width="9" style="2" hidden="1"/>
  </cols>
  <sheetData>
    <row r="1" spans="2:13" s="4" customFormat="1" ht="42" customHeight="1">
      <c r="B1" s="66" t="s">
        <v>19</v>
      </c>
      <c r="C1" s="66" t="s">
        <v>20</v>
      </c>
      <c r="D1" s="67"/>
      <c r="E1" s="68"/>
      <c r="F1" s="62"/>
      <c r="G1" s="62"/>
      <c r="H1" s="62"/>
      <c r="I1" s="62"/>
      <c r="J1" s="62"/>
    </row>
    <row r="2" spans="2:13" ht="23.45" customHeight="1">
      <c r="B2" s="45"/>
      <c r="C2" s="101" t="s">
        <v>21</v>
      </c>
      <c r="D2" s="101"/>
      <c r="E2" s="101"/>
      <c r="F2" s="101"/>
      <c r="G2" s="101"/>
      <c r="H2" s="101"/>
      <c r="I2" s="47"/>
      <c r="J2" s="47"/>
      <c r="K2" s="45"/>
    </row>
    <row r="3" spans="2:13" s="10" customFormat="1" ht="37.700000000000003" customHeight="1">
      <c r="B3" s="46"/>
      <c r="C3" s="107" t="s">
        <v>22</v>
      </c>
      <c r="D3" s="108"/>
      <c r="E3" s="108"/>
      <c r="F3" s="108"/>
      <c r="G3" s="108"/>
      <c r="H3" s="108"/>
      <c r="I3" s="108"/>
      <c r="J3" s="109"/>
      <c r="K3" s="46"/>
    </row>
    <row r="4" spans="2:13" s="10" customFormat="1" ht="6.6" customHeight="1">
      <c r="B4" s="46"/>
      <c r="C4" s="46"/>
      <c r="D4" s="102"/>
      <c r="E4" s="102"/>
      <c r="F4" s="102"/>
      <c r="G4" s="102"/>
      <c r="H4" s="48"/>
      <c r="I4" s="48"/>
      <c r="J4" s="48"/>
      <c r="K4" s="46"/>
      <c r="M4"/>
    </row>
    <row r="5" spans="2:13" s="10" customFormat="1" ht="30" customHeight="1">
      <c r="B5" s="46"/>
      <c r="C5" s="27" t="s">
        <v>23</v>
      </c>
      <c r="D5" s="28"/>
      <c r="E5" s="103">
        <f>I49</f>
        <v>743038.25583838066</v>
      </c>
      <c r="F5" s="104"/>
      <c r="G5" s="52"/>
      <c r="H5" s="53"/>
      <c r="I5" s="53"/>
      <c r="J5" s="53"/>
      <c r="K5" s="46"/>
      <c r="M5"/>
    </row>
    <row r="6" spans="2:13" s="10" customFormat="1" ht="7.35" customHeight="1">
      <c r="B6" s="46"/>
      <c r="C6" s="49"/>
      <c r="D6" s="49"/>
      <c r="E6" s="49"/>
      <c r="F6" s="49"/>
      <c r="G6" s="52"/>
      <c r="H6" s="53"/>
      <c r="I6" s="53"/>
      <c r="J6" s="53"/>
      <c r="K6" s="46"/>
      <c r="M6"/>
    </row>
    <row r="7" spans="2:13" s="10" customFormat="1" ht="30" customHeight="1">
      <c r="B7" s="46"/>
      <c r="C7" s="50" t="s">
        <v>24</v>
      </c>
      <c r="D7" s="51"/>
      <c r="E7" s="105">
        <f>SUM(D42:H42)</f>
        <v>5</v>
      </c>
      <c r="F7" s="106"/>
      <c r="G7" s="52"/>
      <c r="H7" s="53"/>
      <c r="I7" s="53"/>
      <c r="J7" s="53"/>
      <c r="K7" s="46"/>
      <c r="M7"/>
    </row>
    <row r="8" spans="2:13" s="10" customFormat="1" ht="8.4499999999999993" customHeight="1">
      <c r="B8" s="72"/>
      <c r="C8" s="73"/>
      <c r="D8" s="73"/>
      <c r="E8" s="73"/>
      <c r="F8" s="73"/>
      <c r="G8" s="71"/>
      <c r="H8" s="71"/>
      <c r="I8" s="71"/>
      <c r="J8" s="71"/>
      <c r="K8" s="74"/>
      <c r="M8"/>
    </row>
    <row r="9" spans="2:13" s="10" customFormat="1" ht="17.45" customHeight="1">
      <c r="C9" s="13"/>
      <c r="D9" s="13"/>
      <c r="E9" s="13"/>
      <c r="F9" s="13"/>
      <c r="G9" s="13"/>
      <c r="H9" s="14"/>
      <c r="I9" s="13"/>
      <c r="J9" s="14"/>
      <c r="M9"/>
    </row>
    <row r="10" spans="2:13" ht="40.35" customHeight="1">
      <c r="B10" s="99" t="s">
        <v>25</v>
      </c>
      <c r="C10" s="100"/>
      <c r="D10" s="111" t="s">
        <v>26</v>
      </c>
      <c r="E10" s="111" t="s">
        <v>27</v>
      </c>
      <c r="F10" s="112"/>
      <c r="G10" s="112"/>
      <c r="H10" s="112"/>
      <c r="I10" s="112"/>
      <c r="J10" s="110" t="s">
        <v>28</v>
      </c>
      <c r="K10" s="99"/>
      <c r="M10"/>
    </row>
    <row r="11" spans="2:13" ht="21.6" customHeight="1">
      <c r="B11" s="99"/>
      <c r="C11" s="100"/>
      <c r="D11" s="92"/>
      <c r="E11" s="21" t="s">
        <v>29</v>
      </c>
      <c r="F11" s="21" t="s">
        <v>30</v>
      </c>
      <c r="G11" s="21" t="s">
        <v>31</v>
      </c>
      <c r="H11" s="21" t="s">
        <v>32</v>
      </c>
      <c r="I11" s="21" t="s">
        <v>33</v>
      </c>
      <c r="J11" s="110"/>
      <c r="K11" s="99"/>
    </row>
    <row r="12" spans="2:13" s="4" customFormat="1" ht="50.1" customHeight="1">
      <c r="B12" s="98" t="s">
        <v>34</v>
      </c>
      <c r="C12" s="98"/>
      <c r="D12" s="69" t="s">
        <v>35</v>
      </c>
      <c r="E12" s="20">
        <v>0</v>
      </c>
      <c r="F12" s="20">
        <v>0.5</v>
      </c>
      <c r="G12" s="20">
        <v>1</v>
      </c>
      <c r="H12" s="20">
        <v>1.5</v>
      </c>
      <c r="I12" s="23">
        <v>2</v>
      </c>
      <c r="J12" s="91">
        <v>1</v>
      </c>
      <c r="K12" s="91"/>
    </row>
    <row r="13" spans="2:13" s="4" customFormat="1" ht="50.1" customHeight="1">
      <c r="B13" s="98" t="s">
        <v>36</v>
      </c>
      <c r="C13" s="98"/>
      <c r="D13" s="69" t="s">
        <v>37</v>
      </c>
      <c r="E13" s="6">
        <v>0</v>
      </c>
      <c r="F13" s="6">
        <v>0</v>
      </c>
      <c r="G13" s="6">
        <v>100000</v>
      </c>
      <c r="H13" s="6">
        <v>250000</v>
      </c>
      <c r="I13" s="22">
        <v>250000</v>
      </c>
      <c r="J13" s="91"/>
      <c r="K13" s="91"/>
    </row>
    <row r="14" spans="2:13" s="4" customFormat="1" ht="50.1" customHeight="1">
      <c r="B14" s="98" t="s">
        <v>38</v>
      </c>
      <c r="C14" s="98"/>
      <c r="D14" s="69" t="s">
        <v>39</v>
      </c>
      <c r="E14" s="6"/>
      <c r="F14" s="6"/>
      <c r="G14" s="6"/>
      <c r="H14" s="6"/>
      <c r="I14" s="22"/>
      <c r="J14" s="91">
        <v>3</v>
      </c>
      <c r="K14" s="91"/>
    </row>
    <row r="15" spans="2:13" s="4" customFormat="1" ht="50.1" customHeight="1">
      <c r="B15" s="90" t="s">
        <v>40</v>
      </c>
      <c r="C15" s="90"/>
      <c r="D15" s="69" t="s">
        <v>39</v>
      </c>
      <c r="E15" s="6"/>
      <c r="F15" s="6"/>
      <c r="G15" s="6"/>
      <c r="H15" s="6"/>
      <c r="I15" s="22"/>
      <c r="J15" s="91">
        <v>2</v>
      </c>
      <c r="K15" s="91"/>
    </row>
    <row r="16" spans="2:13" s="4" customFormat="1" ht="50.1" customHeight="1">
      <c r="B16" s="90"/>
      <c r="C16" s="90"/>
      <c r="D16" s="69"/>
      <c r="E16" s="20"/>
      <c r="F16" s="20"/>
      <c r="G16" s="20"/>
      <c r="H16" s="20"/>
      <c r="I16" s="23"/>
      <c r="J16" s="91"/>
      <c r="K16" s="91"/>
    </row>
    <row r="17" spans="2:17" s="4" customFormat="1" ht="50.1" customHeight="1">
      <c r="B17" s="90"/>
      <c r="C17" s="90"/>
      <c r="D17" s="69"/>
      <c r="E17" s="20"/>
      <c r="F17" s="20"/>
      <c r="G17" s="20"/>
      <c r="H17" s="20"/>
      <c r="I17" s="23"/>
      <c r="J17" s="91"/>
      <c r="K17" s="91"/>
    </row>
    <row r="18" spans="2:17" s="4" customFormat="1" ht="50.1" customHeight="1">
      <c r="B18" s="90"/>
      <c r="C18" s="90"/>
      <c r="D18" s="69"/>
      <c r="E18" s="20"/>
      <c r="F18" s="20"/>
      <c r="G18" s="20"/>
      <c r="H18" s="20"/>
      <c r="I18" s="23"/>
      <c r="J18" s="91"/>
      <c r="K18" s="91"/>
    </row>
    <row r="19" spans="2:17" s="4" customFormat="1" ht="9.6" customHeight="1">
      <c r="C19" s="15"/>
      <c r="D19" s="15"/>
      <c r="E19" s="16"/>
      <c r="F19" s="16"/>
      <c r="G19" s="16"/>
      <c r="H19" s="16"/>
      <c r="I19" s="16"/>
      <c r="J19" s="16"/>
      <c r="Q19" s="20"/>
    </row>
    <row r="20" spans="2:17" s="7" customFormat="1" ht="15" customHeight="1">
      <c r="B20" s="99" t="s">
        <v>41</v>
      </c>
      <c r="C20" s="100"/>
      <c r="D20" s="92" t="s">
        <v>42</v>
      </c>
      <c r="E20" s="93" t="s">
        <v>43</v>
      </c>
      <c r="F20" s="94"/>
      <c r="G20" s="94"/>
      <c r="H20" s="94"/>
      <c r="I20" s="95"/>
      <c r="J20" s="96" t="s">
        <v>44</v>
      </c>
      <c r="K20" s="97"/>
    </row>
    <row r="21" spans="2:17" s="7" customFormat="1" ht="24" customHeight="1">
      <c r="B21" s="99"/>
      <c r="C21" s="100"/>
      <c r="D21" s="92"/>
      <c r="E21" s="21" t="s">
        <v>29</v>
      </c>
      <c r="F21" s="21" t="s">
        <v>30</v>
      </c>
      <c r="G21" s="21" t="s">
        <v>31</v>
      </c>
      <c r="H21" s="21" t="s">
        <v>32</v>
      </c>
      <c r="I21" s="21" t="s">
        <v>33</v>
      </c>
      <c r="J21" s="96"/>
      <c r="K21" s="97"/>
    </row>
    <row r="22" spans="2:17" s="4" customFormat="1" ht="39.950000000000003" customHeight="1">
      <c r="B22" s="113" t="s">
        <v>45</v>
      </c>
      <c r="C22" s="113"/>
      <c r="D22" s="70" t="s">
        <v>46</v>
      </c>
      <c r="E22" s="6">
        <v>800000</v>
      </c>
      <c r="F22" s="6">
        <v>800000</v>
      </c>
      <c r="G22" s="6">
        <v>800000</v>
      </c>
      <c r="H22" s="6">
        <v>0</v>
      </c>
      <c r="I22" s="22">
        <v>0</v>
      </c>
      <c r="J22" s="91"/>
      <c r="K22" s="91"/>
    </row>
    <row r="23" spans="2:17" s="4" customFormat="1" ht="39.950000000000003" customHeight="1">
      <c r="B23" s="113" t="s">
        <v>47</v>
      </c>
      <c r="C23" s="113"/>
      <c r="D23" s="70" t="s">
        <v>46</v>
      </c>
      <c r="E23" s="6">
        <v>300000</v>
      </c>
      <c r="F23" s="6">
        <v>0</v>
      </c>
      <c r="G23" s="6">
        <v>0</v>
      </c>
      <c r="H23" s="6">
        <v>0</v>
      </c>
      <c r="I23" s="22">
        <v>0</v>
      </c>
      <c r="J23" s="91"/>
      <c r="K23" s="91"/>
    </row>
    <row r="24" spans="2:17" s="4" customFormat="1" ht="39.950000000000003" customHeight="1">
      <c r="B24" s="113" t="s">
        <v>48</v>
      </c>
      <c r="C24" s="113"/>
      <c r="D24" s="70" t="s">
        <v>49</v>
      </c>
      <c r="E24" s="6">
        <v>0</v>
      </c>
      <c r="F24" s="6">
        <v>80000</v>
      </c>
      <c r="G24" s="6">
        <v>80000</v>
      </c>
      <c r="H24" s="6">
        <v>80000</v>
      </c>
      <c r="I24" s="22">
        <v>80000</v>
      </c>
      <c r="J24" s="91"/>
      <c r="K24" s="91"/>
    </row>
    <row r="25" spans="2:17" s="4" customFormat="1" ht="39.950000000000003" customHeight="1">
      <c r="B25" s="90"/>
      <c r="C25" s="90"/>
      <c r="D25" s="70"/>
      <c r="E25" s="8"/>
      <c r="F25" s="8"/>
      <c r="G25" s="8"/>
      <c r="H25" s="8"/>
      <c r="I25" s="12"/>
      <c r="J25" s="91"/>
      <c r="K25" s="91"/>
    </row>
    <row r="26" spans="2:17" s="4" customFormat="1" ht="39.950000000000003" customHeight="1">
      <c r="B26" s="90"/>
      <c r="C26" s="90"/>
      <c r="D26" s="70"/>
      <c r="E26" s="8"/>
      <c r="F26" s="8"/>
      <c r="G26" s="8"/>
      <c r="H26" s="8"/>
      <c r="I26" s="12"/>
      <c r="J26" s="91"/>
      <c r="K26" s="91"/>
    </row>
    <row r="27" spans="2:17" s="4" customFormat="1" ht="39.950000000000003" customHeight="1">
      <c r="B27" s="90"/>
      <c r="C27" s="90"/>
      <c r="D27" s="70"/>
      <c r="E27" s="8"/>
      <c r="F27" s="8"/>
      <c r="G27" s="8"/>
      <c r="H27" s="8"/>
      <c r="I27" s="12"/>
      <c r="J27" s="91"/>
      <c r="K27" s="91"/>
    </row>
    <row r="28" spans="2:17" s="4" customFormat="1" ht="39.950000000000003" customHeight="1">
      <c r="B28" s="90"/>
      <c r="C28" s="90"/>
      <c r="D28" s="70"/>
      <c r="E28" s="8"/>
      <c r="F28" s="8"/>
      <c r="G28" s="8"/>
      <c r="H28" s="8"/>
      <c r="I28" s="12"/>
      <c r="J28" s="91"/>
      <c r="K28" s="91"/>
    </row>
    <row r="29" spans="2:17" s="4" customFormat="1">
      <c r="C29" s="18"/>
      <c r="D29" s="19"/>
      <c r="E29" s="17"/>
      <c r="F29" s="17"/>
      <c r="G29" s="17"/>
      <c r="H29" s="17"/>
      <c r="I29" s="17"/>
      <c r="J29"/>
    </row>
    <row r="30" spans="2:17" s="4" customFormat="1" ht="10.7" customHeight="1">
      <c r="C30" s="18"/>
      <c r="D30" s="19"/>
      <c r="E30" s="17"/>
      <c r="F30" s="17"/>
      <c r="G30" s="17"/>
      <c r="H30" s="17"/>
      <c r="I30" s="17"/>
      <c r="J30" s="17"/>
    </row>
    <row r="31" spans="2:17" s="7" customFormat="1" ht="20.45" customHeight="1">
      <c r="B31" s="83" t="s">
        <v>50</v>
      </c>
      <c r="C31" s="83"/>
      <c r="D31" s="83"/>
      <c r="E31" s="83"/>
      <c r="F31" s="83"/>
      <c r="G31" s="5"/>
      <c r="H31" s="5"/>
      <c r="I31" s="5"/>
      <c r="J31" s="84"/>
      <c r="K31" s="84"/>
    </row>
    <row r="32" spans="2:17" s="4" customFormat="1" ht="316.7" customHeight="1">
      <c r="B32" s="87" t="s">
        <v>51</v>
      </c>
      <c r="C32" s="88"/>
      <c r="D32" s="88"/>
      <c r="E32" s="88"/>
      <c r="F32" s="89"/>
      <c r="G32" s="77" t="s">
        <v>52</v>
      </c>
      <c r="H32" s="78">
        <v>0.04</v>
      </c>
      <c r="I32" s="77" t="s">
        <v>53</v>
      </c>
      <c r="J32" s="85">
        <v>700000</v>
      </c>
      <c r="K32" s="86"/>
    </row>
    <row r="33" spans="3:12" ht="30.6" customHeight="1">
      <c r="F33" s="76"/>
    </row>
    <row r="34" spans="3:12" ht="20.100000000000001">
      <c r="C34" s="83" t="s">
        <v>54</v>
      </c>
      <c r="D34" s="83"/>
      <c r="E34" s="83"/>
      <c r="F34" s="83"/>
      <c r="G34" s="83"/>
      <c r="H34" s="5"/>
      <c r="I34" s="5"/>
      <c r="J34" s="5"/>
      <c r="K34" s="84"/>
      <c r="L34" s="84"/>
    </row>
    <row r="35" spans="3:12">
      <c r="C35" s="24" t="s">
        <v>55</v>
      </c>
      <c r="D35" s="25"/>
      <c r="E35" s="25"/>
      <c r="F35" s="25"/>
      <c r="G35" s="25"/>
      <c r="H35" s="26"/>
      <c r="I35" s="26"/>
    </row>
    <row r="36" spans="3:12">
      <c r="C36" s="29"/>
      <c r="D36" s="29"/>
      <c r="E36" s="29"/>
      <c r="F36" s="29"/>
      <c r="G36" s="29"/>
      <c r="H36" s="30"/>
      <c r="I36" s="30" t="s">
        <v>56</v>
      </c>
    </row>
    <row r="37" spans="3:12">
      <c r="C37" s="32" t="s">
        <v>57</v>
      </c>
      <c r="D37" s="42">
        <v>1</v>
      </c>
      <c r="E37" s="42">
        <v>2</v>
      </c>
      <c r="F37" s="42">
        <v>3</v>
      </c>
      <c r="G37" s="42">
        <v>4</v>
      </c>
      <c r="H37" s="42">
        <v>5</v>
      </c>
      <c r="I37" s="34"/>
    </row>
    <row r="38" spans="3:12">
      <c r="C38" s="32" t="s">
        <v>58</v>
      </c>
      <c r="D38" s="43">
        <v>1</v>
      </c>
      <c r="E38" s="43">
        <f>1/((1+$H$32)^(E37-1))</f>
        <v>0.96153846153846145</v>
      </c>
      <c r="F38" s="43">
        <f>1/((1+$H$32)^(F37-1))</f>
        <v>0.92455621301775137</v>
      </c>
      <c r="G38" s="43">
        <f>1/((1+$H$32)^(G37-1))</f>
        <v>0.88899635867091487</v>
      </c>
      <c r="H38" s="43">
        <f>1/((1+$H$32)^(H37-1))</f>
        <v>0.85480419102972571</v>
      </c>
      <c r="I38" s="34"/>
    </row>
    <row r="39" spans="3:12">
      <c r="C39" s="54" t="s">
        <v>59</v>
      </c>
      <c r="D39" s="35">
        <f>SUMIF($D$12:$D$18,"Direkte (økonomiske - NOK)",E$12:E$18)</f>
        <v>0</v>
      </c>
      <c r="E39" s="35">
        <f>SUMIF($D$12:$D$18,"Direkte (økonomiske - NOK)",F$12:F$18)</f>
        <v>0</v>
      </c>
      <c r="F39" s="35">
        <f>SUMIF($D$12:$D$18,"Direkte (økonomiske - NOK)",G$12:G$18)</f>
        <v>100000</v>
      </c>
      <c r="G39" s="35">
        <f>SUMIF($D$12:$D$18,"Direkte (økonomiske - NOK)",H$12:H$18)</f>
        <v>250000</v>
      </c>
      <c r="H39" s="35">
        <f>SUMIF($D$12:$D$18,"Direkte (økonomiske - NOK)",I$12:I$18)</f>
        <v>250000</v>
      </c>
      <c r="I39" s="36"/>
    </row>
    <row r="40" spans="3:12">
      <c r="C40" s="54" t="s">
        <v>60</v>
      </c>
      <c r="D40" s="35">
        <f>D38*D39</f>
        <v>0</v>
      </c>
      <c r="E40" s="35">
        <f>E38*E39</f>
        <v>0</v>
      </c>
      <c r="F40" s="35">
        <f>F38*F39</f>
        <v>92455.621301775143</v>
      </c>
      <c r="G40" s="35">
        <f>G38*G39</f>
        <v>222249.08966772872</v>
      </c>
      <c r="H40" s="35">
        <f>H38*H39</f>
        <v>213701.04775743143</v>
      </c>
      <c r="I40" s="56">
        <f>SUM(D40:H40)</f>
        <v>528405.75872693525</v>
      </c>
    </row>
    <row r="41" spans="3:12" customFormat="1"/>
    <row r="42" spans="3:12">
      <c r="C42" s="55" t="s">
        <v>61</v>
      </c>
      <c r="D42" s="44">
        <f>SUMIF($D$12:$D$18,"Indirekte (frigjort tid - årsverk)",E$12:E$18)</f>
        <v>0</v>
      </c>
      <c r="E42" s="44">
        <f>SUMIF($D$12:$D$18,"Indirekte (frigjort tid - årsverk)",F$12:F$18)</f>
        <v>0.5</v>
      </c>
      <c r="F42" s="44">
        <f>SUMIF($D$12:$D$18,"Indirekte (frigjort tid - årsverk)",G$12:G$18)</f>
        <v>1</v>
      </c>
      <c r="G42" s="44">
        <f>SUMIF($D$12:$D$18,"Indirekte (frigjort tid - årsverk)",H$12:H$18)</f>
        <v>1.5</v>
      </c>
      <c r="H42" s="44">
        <f>SUMIF($D$12:$D$18,"Indirekte (frigjort tid - årsverk)",I$12:I$18)</f>
        <v>2</v>
      </c>
      <c r="I42" s="57"/>
    </row>
    <row r="43" spans="3:12">
      <c r="C43" s="55" t="s">
        <v>62</v>
      </c>
      <c r="D43" s="37">
        <f>SUMIF($D$12:$D$18,"Indirekte (frigjort tid - årsverk)",E$12:E$18)*$J$32</f>
        <v>0</v>
      </c>
      <c r="E43" s="37">
        <f>SUMIF($D$12:$D$18,"Indirekte (frigjort tid - årsverk)",F$12:F$18)*$J$32</f>
        <v>350000</v>
      </c>
      <c r="F43" s="37">
        <f>SUMIF($D$12:$D$18,"Indirekte (frigjort tid - årsverk)",G$12:G$18)*$J$32</f>
        <v>700000</v>
      </c>
      <c r="G43" s="37">
        <f>SUMIF($D$12:$D$18,"Indirekte (frigjort tid - årsverk)",H$12:H$18)*$J$32</f>
        <v>1050000</v>
      </c>
      <c r="H43" s="37">
        <f>SUMIF($D$12:$D$18,"Indirekte (frigjort tid - årsverk)",I$12:I$18)*$J$32</f>
        <v>1400000</v>
      </c>
      <c r="I43" s="57"/>
    </row>
    <row r="44" spans="3:12">
      <c r="C44" s="55" t="s">
        <v>63</v>
      </c>
      <c r="D44" s="37">
        <f>D43*D38</f>
        <v>0</v>
      </c>
      <c r="E44" s="37">
        <f t="shared" ref="E44:G44" si="0">E43*E38</f>
        <v>336538.4615384615</v>
      </c>
      <c r="F44" s="37">
        <f t="shared" si="0"/>
        <v>647189.34911242593</v>
      </c>
      <c r="G44" s="37">
        <f t="shared" si="0"/>
        <v>933446.17660446058</v>
      </c>
      <c r="H44" s="37">
        <f>H43*H38</f>
        <v>1196725.867441616</v>
      </c>
      <c r="I44" s="58">
        <f>SUM(D44:H44)</f>
        <v>3113899.8546969639</v>
      </c>
    </row>
    <row r="45" spans="3:12">
      <c r="C45" s="31"/>
      <c r="D45" s="38"/>
      <c r="E45" s="38"/>
      <c r="F45" s="38"/>
      <c r="G45" s="38"/>
      <c r="H45" s="38"/>
      <c r="I45" s="57"/>
    </row>
    <row r="46" spans="3:12">
      <c r="C46" s="33" t="s">
        <v>64</v>
      </c>
      <c r="D46" s="39">
        <f>SUM(E22:E28)</f>
        <v>1100000</v>
      </c>
      <c r="E46" s="39">
        <f>SUM(F22:F28)</f>
        <v>880000</v>
      </c>
      <c r="F46" s="39">
        <f>SUM(G22:G28)</f>
        <v>880000</v>
      </c>
      <c r="G46" s="39">
        <f>SUM(H22:H28)</f>
        <v>80000</v>
      </c>
      <c r="H46" s="39">
        <f>SUM(I22:I28)</f>
        <v>80000</v>
      </c>
      <c r="I46" s="57"/>
    </row>
    <row r="47" spans="3:12">
      <c r="C47" s="33" t="s">
        <v>65</v>
      </c>
      <c r="D47" s="39">
        <f>D46*D38</f>
        <v>1100000</v>
      </c>
      <c r="E47" s="39">
        <f t="shared" ref="E47:H47" si="1">E46*E38</f>
        <v>846153.84615384613</v>
      </c>
      <c r="F47" s="39">
        <f t="shared" si="1"/>
        <v>813609.46745562123</v>
      </c>
      <c r="G47" s="39">
        <f t="shared" si="1"/>
        <v>71119.708693673194</v>
      </c>
      <c r="H47" s="39">
        <f t="shared" si="1"/>
        <v>68384.335282378059</v>
      </c>
      <c r="I47" s="59">
        <f>SUM(D47:H47)</f>
        <v>2899267.3575855186</v>
      </c>
    </row>
    <row r="48" spans="3:12">
      <c r="C48" s="7"/>
      <c r="D48" s="40"/>
      <c r="E48" s="41"/>
      <c r="F48" s="41"/>
      <c r="G48" s="41"/>
      <c r="H48" s="41"/>
      <c r="I48" s="41"/>
    </row>
    <row r="49" spans="3:9" ht="14.45" thickBot="1">
      <c r="C49" s="79"/>
      <c r="D49" s="80"/>
      <c r="E49" s="81"/>
      <c r="F49" s="81"/>
      <c r="G49" s="81"/>
      <c r="H49" s="81"/>
      <c r="I49" s="82">
        <f>I40+I44-I47</f>
        <v>743038.25583838066</v>
      </c>
    </row>
    <row r="50" spans="3:9" ht="14.45" thickTop="1">
      <c r="C50" s="7"/>
      <c r="D50" s="7"/>
      <c r="E50" s="30"/>
      <c r="F50" s="30"/>
      <c r="G50" s="30"/>
      <c r="H50" s="30"/>
      <c r="I50" s="30"/>
    </row>
    <row r="51" spans="3:9">
      <c r="C51" s="7"/>
      <c r="D51" s="7"/>
      <c r="E51" s="30"/>
      <c r="F51" s="30"/>
      <c r="G51" s="30"/>
      <c r="H51" s="30"/>
      <c r="I51" s="30"/>
    </row>
    <row r="52" spans="3:9">
      <c r="C52" s="7"/>
      <c r="D52" s="7"/>
      <c r="E52" s="30"/>
      <c r="F52" s="30"/>
      <c r="G52" s="30"/>
      <c r="H52" s="30"/>
      <c r="I52" s="30"/>
    </row>
    <row r="53" spans="3:9">
      <c r="C53" s="75"/>
      <c r="D53" s="7"/>
      <c r="E53" s="30"/>
      <c r="F53" s="30"/>
      <c r="G53" s="30"/>
      <c r="H53" s="30"/>
      <c r="I53" s="30"/>
    </row>
    <row r="54" spans="3:9">
      <c r="C54" s="7"/>
      <c r="D54" s="7"/>
      <c r="E54" s="30"/>
      <c r="F54" s="30"/>
      <c r="G54" s="30"/>
      <c r="H54" s="30"/>
      <c r="I54" s="30"/>
    </row>
    <row r="55" spans="3:9">
      <c r="C55" s="7"/>
      <c r="D55" s="7"/>
      <c r="E55" s="30"/>
      <c r="F55" s="30"/>
      <c r="G55" s="30"/>
      <c r="H55" s="30"/>
      <c r="I55" s="30"/>
    </row>
    <row r="56" spans="3:9">
      <c r="C56" s="7"/>
      <c r="D56" s="7"/>
      <c r="E56" s="30"/>
      <c r="F56" s="30"/>
      <c r="G56" s="30"/>
      <c r="H56" s="30"/>
      <c r="I56" s="30"/>
    </row>
    <row r="57" spans="3:9">
      <c r="C57" s="7"/>
      <c r="D57" s="7"/>
      <c r="E57" s="30"/>
      <c r="F57" s="30"/>
      <c r="G57" s="30"/>
      <c r="H57" s="30"/>
      <c r="I57" s="30"/>
    </row>
    <row r="58" spans="3:9">
      <c r="C58" s="7"/>
      <c r="D58" s="7"/>
      <c r="E58" s="30"/>
      <c r="F58" s="30"/>
      <c r="G58" s="30"/>
      <c r="H58" s="30"/>
      <c r="I58" s="30"/>
    </row>
    <row r="59" spans="3:9">
      <c r="C59" s="7"/>
      <c r="D59" s="7"/>
      <c r="E59" s="30"/>
      <c r="F59" s="30"/>
      <c r="G59" s="30"/>
      <c r="H59" s="30"/>
      <c r="I59" s="30"/>
    </row>
    <row r="60" spans="3:9">
      <c r="C60" s="7"/>
      <c r="D60" s="7"/>
      <c r="E60" s="30"/>
      <c r="F60" s="30"/>
      <c r="G60" s="30"/>
      <c r="H60" s="30"/>
      <c r="I60" s="30"/>
    </row>
    <row r="61" spans="3:9"/>
    <row r="62" spans="3:9"/>
    <row r="63" spans="3:9"/>
    <row r="64" spans="3:9"/>
    <row r="65"/>
    <row r="66"/>
    <row r="67"/>
    <row r="68"/>
    <row r="69"/>
    <row r="70"/>
  </sheetData>
  <sheetProtection formatCells="0" formatColumns="0" formatRows="0" insertColumns="0" insertRows="0" insertHyperlinks="0" deleteColumns="0" deleteRows="0" sort="0" autoFilter="0" pivotTables="0"/>
  <mergeCells count="47">
    <mergeCell ref="J14:K14"/>
    <mergeCell ref="J13:K13"/>
    <mergeCell ref="J27:K27"/>
    <mergeCell ref="J28:K28"/>
    <mergeCell ref="B22:C22"/>
    <mergeCell ref="B23:C23"/>
    <mergeCell ref="B24:C24"/>
    <mergeCell ref="B25:C25"/>
    <mergeCell ref="B26:C26"/>
    <mergeCell ref="J22:K22"/>
    <mergeCell ref="J23:K23"/>
    <mergeCell ref="J24:K24"/>
    <mergeCell ref="J25:K25"/>
    <mergeCell ref="J26:K26"/>
    <mergeCell ref="B28:C28"/>
    <mergeCell ref="B13:C13"/>
    <mergeCell ref="B10:C11"/>
    <mergeCell ref="J10:K11"/>
    <mergeCell ref="D10:D11"/>
    <mergeCell ref="E10:I10"/>
    <mergeCell ref="J12:K12"/>
    <mergeCell ref="B12:C12"/>
    <mergeCell ref="C2:H2"/>
    <mergeCell ref="D4:G4"/>
    <mergeCell ref="E5:F5"/>
    <mergeCell ref="E7:F7"/>
    <mergeCell ref="C3:J3"/>
    <mergeCell ref="B14:C14"/>
    <mergeCell ref="B15:C15"/>
    <mergeCell ref="B20:C21"/>
    <mergeCell ref="B16:C16"/>
    <mergeCell ref="B17:C17"/>
    <mergeCell ref="B18:C18"/>
    <mergeCell ref="B27:C27"/>
    <mergeCell ref="J15:K15"/>
    <mergeCell ref="D20:D21"/>
    <mergeCell ref="E20:I20"/>
    <mergeCell ref="J20:K21"/>
    <mergeCell ref="J16:K16"/>
    <mergeCell ref="J17:K17"/>
    <mergeCell ref="J18:K18"/>
    <mergeCell ref="C34:G34"/>
    <mergeCell ref="K34:L34"/>
    <mergeCell ref="J32:K32"/>
    <mergeCell ref="B32:F32"/>
    <mergeCell ref="B31:F31"/>
    <mergeCell ref="J31:K31"/>
  </mergeCells>
  <conditionalFormatting sqref="I31 G19 G30">
    <cfRule type="cellIs" dxfId="51" priority="115" operator="equal">
      <formula>"Lav"</formula>
    </cfRule>
    <cfRule type="cellIs" dxfId="50" priority="116" operator="equal">
      <formula>"Medium"</formula>
    </cfRule>
    <cfRule type="cellIs" dxfId="49" priority="117" operator="equal">
      <formula>"Høy"</formula>
    </cfRule>
  </conditionalFormatting>
  <conditionalFormatting sqref="E20">
    <cfRule type="cellIs" dxfId="48" priority="111" operator="equal">
      <formula>"Lav"</formula>
    </cfRule>
    <cfRule type="cellIs" dxfId="47" priority="112" operator="equal">
      <formula>"Medium"</formula>
    </cfRule>
    <cfRule type="cellIs" dxfId="46" priority="113" operator="equal">
      <formula>"Høy"</formula>
    </cfRule>
  </conditionalFormatting>
  <conditionalFormatting sqref="G26 G28:G29">
    <cfRule type="cellIs" dxfId="45" priority="102" operator="equal">
      <formula>"Lav"</formula>
    </cfRule>
    <cfRule type="cellIs" dxfId="44" priority="103" operator="equal">
      <formula>"Medium"</formula>
    </cfRule>
    <cfRule type="cellIs" dxfId="43" priority="104" operator="equal">
      <formula>"Høy"</formula>
    </cfRule>
  </conditionalFormatting>
  <conditionalFormatting sqref="E10">
    <cfRule type="cellIs" dxfId="42" priority="89" operator="equal">
      <formula>"Lav"</formula>
    </cfRule>
    <cfRule type="cellIs" dxfId="41" priority="90" operator="equal">
      <formula>"Medium"</formula>
    </cfRule>
    <cfRule type="cellIs" dxfId="40" priority="91" operator="equal">
      <formula>"Høy"</formula>
    </cfRule>
  </conditionalFormatting>
  <conditionalFormatting sqref="G17:G18">
    <cfRule type="cellIs" dxfId="39" priority="92" operator="equal">
      <formula>"Lav"</formula>
    </cfRule>
    <cfRule type="cellIs" dxfId="38" priority="93" operator="equal">
      <formula>"Medium"</formula>
    </cfRule>
    <cfRule type="cellIs" dxfId="37" priority="94" operator="equal">
      <formula>"Høy"</formula>
    </cfRule>
  </conditionalFormatting>
  <conditionalFormatting sqref="E11:H11">
    <cfRule type="cellIs" dxfId="36" priority="72" operator="equal">
      <formula>"Lav"</formula>
    </cfRule>
    <cfRule type="cellIs" dxfId="35" priority="73" operator="equal">
      <formula>"Medium"</formula>
    </cfRule>
    <cfRule type="cellIs" dxfId="34" priority="74" operator="equal">
      <formula>"Høy"</formula>
    </cfRule>
  </conditionalFormatting>
  <conditionalFormatting sqref="I11">
    <cfRule type="cellIs" dxfId="33" priority="69" operator="equal">
      <formula>"Lav"</formula>
    </cfRule>
    <cfRule type="cellIs" dxfId="32" priority="70" operator="equal">
      <formula>"Medium"</formula>
    </cfRule>
    <cfRule type="cellIs" dxfId="31" priority="71" operator="equal">
      <formula>"Høy"</formula>
    </cfRule>
  </conditionalFormatting>
  <conditionalFormatting sqref="E21:H21">
    <cfRule type="cellIs" dxfId="30" priority="66" operator="equal">
      <formula>"Lav"</formula>
    </cfRule>
    <cfRule type="cellIs" dxfId="29" priority="67" operator="equal">
      <formula>"Medium"</formula>
    </cfRule>
    <cfRule type="cellIs" dxfId="28" priority="68" operator="equal">
      <formula>"Høy"</formula>
    </cfRule>
  </conditionalFormatting>
  <conditionalFormatting sqref="I21">
    <cfRule type="cellIs" dxfId="27" priority="63" operator="equal">
      <formula>"Lav"</formula>
    </cfRule>
    <cfRule type="cellIs" dxfId="26" priority="64" operator="equal">
      <formula>"Medium"</formula>
    </cfRule>
    <cfRule type="cellIs" dxfId="25" priority="65" operator="equal">
      <formula>"Høy"</formula>
    </cfRule>
  </conditionalFormatting>
  <conditionalFormatting sqref="G31:H31">
    <cfRule type="cellIs" dxfId="24" priority="32" operator="equal">
      <formula>"Lav"</formula>
    </cfRule>
    <cfRule type="cellIs" dxfId="23" priority="33" operator="equal">
      <formula>"Medium"</formula>
    </cfRule>
    <cfRule type="cellIs" dxfId="22" priority="34" operator="equal">
      <formula>"Høy"</formula>
    </cfRule>
  </conditionalFormatting>
  <conditionalFormatting sqref="E13:I15 D12:D18 B10 B20 D10:I12 B12:B14">
    <cfRule type="expression" dxfId="21" priority="27">
      <formula>#REF!="Ungåtte kostnader"</formula>
    </cfRule>
  </conditionalFormatting>
  <conditionalFormatting sqref="E12:I18">
    <cfRule type="expression" dxfId="20" priority="24">
      <formula>$D12="Indirekte (frigjort tid - årsverk)"</formula>
    </cfRule>
    <cfRule type="expression" dxfId="19" priority="25">
      <formula>$D12="Direkte (økonomiske - NOK)"</formula>
    </cfRule>
    <cfRule type="expression" dxfId="18" priority="26">
      <formula>$D12="Kvalitative (f.eks. omdømme)"</formula>
    </cfRule>
  </conditionalFormatting>
  <conditionalFormatting sqref="D20:D21">
    <cfRule type="expression" dxfId="17" priority="22">
      <formula>#REF!="Ungåtte kostnader"</formula>
    </cfRule>
  </conditionalFormatting>
  <conditionalFormatting sqref="J10">
    <cfRule type="expression" dxfId="16" priority="21">
      <formula>#REF!="Ungåtte kostnader"</formula>
    </cfRule>
  </conditionalFormatting>
  <conditionalFormatting sqref="J12:J18">
    <cfRule type="expression" dxfId="15" priority="17">
      <formula>$D12="Indirekte (frigjort tid - årsverk)"</formula>
    </cfRule>
    <cfRule type="expression" dxfId="14" priority="18">
      <formula>$D12="Direkte (økonomiske - NOK)"</formula>
    </cfRule>
    <cfRule type="iconSet" priority="19">
      <iconSet iconSet="5Quarters" showValue="0">
        <cfvo type="percent" val="0"/>
        <cfvo type="num" val="2"/>
        <cfvo type="num" val="3"/>
        <cfvo type="num" val="4"/>
        <cfvo type="num" val="5"/>
      </iconSet>
    </cfRule>
  </conditionalFormatting>
  <conditionalFormatting sqref="G23">
    <cfRule type="cellIs" dxfId="13" priority="14" operator="equal">
      <formula>"Lav"</formula>
    </cfRule>
    <cfRule type="cellIs" dxfId="12" priority="15" operator="equal">
      <formula>"Medium"</formula>
    </cfRule>
    <cfRule type="cellIs" dxfId="11" priority="16" operator="equal">
      <formula>"Høy"</formula>
    </cfRule>
  </conditionalFormatting>
  <conditionalFormatting sqref="Q19">
    <cfRule type="expression" dxfId="10" priority="11">
      <formula>$D19="Indirekte (frigjort tid - årsverk)"</formula>
    </cfRule>
    <cfRule type="expression" dxfId="9" priority="12">
      <formula>$D19="Direkte (økonomiske - NOK)"</formula>
    </cfRule>
    <cfRule type="expression" dxfId="8" priority="13">
      <formula>$D19="Kvalitative (f.eks. omdømme)"</formula>
    </cfRule>
  </conditionalFormatting>
  <conditionalFormatting sqref="J20 J22:J28">
    <cfRule type="expression" dxfId="7" priority="8">
      <formula>$D20="Indirekte (frigjort tid - årsverk)"</formula>
    </cfRule>
    <cfRule type="expression" dxfId="6" priority="9">
      <formula>$D20="Direkte (økonomiske - NOK)"</formula>
    </cfRule>
    <cfRule type="iconSet" priority="10">
      <iconSet iconSet="5Quarters" showValue="0">
        <cfvo type="percent" val="0"/>
        <cfvo type="num" val="2"/>
        <cfvo type="num" val="3"/>
        <cfvo type="num" val="4"/>
        <cfvo type="num" val="5"/>
      </iconSet>
    </cfRule>
  </conditionalFormatting>
  <conditionalFormatting sqref="E5">
    <cfRule type="colorScale" priority="7">
      <colorScale>
        <cfvo type="percentile" val="10"/>
        <cfvo type="num" val="0"/>
        <cfvo type="percentile" val="90"/>
        <color rgb="FFF8696B"/>
        <color rgb="FFFCFCFF"/>
        <color rgb="FF63BE7B"/>
      </colorScale>
    </cfRule>
  </conditionalFormatting>
  <conditionalFormatting sqref="J34">
    <cfRule type="cellIs" dxfId="5" priority="4" operator="equal">
      <formula>"Lav"</formula>
    </cfRule>
    <cfRule type="cellIs" dxfId="4" priority="5" operator="equal">
      <formula>"Medium"</formula>
    </cfRule>
    <cfRule type="cellIs" dxfId="3" priority="6" operator="equal">
      <formula>"Høy"</formula>
    </cfRule>
  </conditionalFormatting>
  <conditionalFormatting sqref="H34:I34">
    <cfRule type="cellIs" dxfId="2" priority="1" operator="equal">
      <formula>"Lav"</formula>
    </cfRule>
    <cfRule type="cellIs" dxfId="1" priority="2" operator="equal">
      <formula>"Medium"</formula>
    </cfRule>
    <cfRule type="cellIs" dxfId="0" priority="3" operator="equal">
      <formula>"Høy"</formula>
    </cfRule>
  </conditionalFormatting>
  <dataValidations count="3">
    <dataValidation type="list" allowBlank="1" showInputMessage="1" showErrorMessage="1" sqref="D12:D18" xr:uid="{B3F231EF-5C93-4300-A91D-9DBB939FFE33}">
      <formula1>"Direkte (økonomiske - NOK),Indirekte (frigjort tid - årsverk),Kvalitative (f.eks. omdømme)"</formula1>
    </dataValidation>
    <dataValidation type="list" allowBlank="1" showInputMessage="1" showErrorMessage="1" sqref="J12:J18" xr:uid="{2F48D032-9486-4394-BC07-1D33F31271ED}">
      <formula1>"1,2,3,4,5"</formula1>
    </dataValidation>
    <dataValidation type="list" allowBlank="1" showInputMessage="1" showErrorMessage="1" sqref="D22:D28" xr:uid="{233C90EF-6FED-4305-9A58-40DD6281122D}">
      <formula1>"Investeringskostnad,Driftskostnad"</formula1>
    </dataValidation>
  </dataValidations>
  <pageMargins left="0.70866141732283472" right="0.70866141732283472" top="0.74803149606299213" bottom="0.74803149606299213" header="0.31496062992125984" footer="0.31496062992125984"/>
  <pageSetup paperSize="9" scale="56" fitToHeight="0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1E9C9440DB10B46BA7A91A6EFC29379" ma:contentTypeVersion="2" ma:contentTypeDescription="Skapa ett nytt dokument." ma:contentTypeScope="" ma:versionID="43c0c974343219fb545618e2fbbc8747">
  <xsd:schema xmlns:xsd="http://www.w3.org/2001/XMLSchema" xmlns:xs="http://www.w3.org/2001/XMLSchema" xmlns:p="http://schemas.microsoft.com/office/2006/metadata/properties" xmlns:ns2="e4af8ba1-498a-48ec-bb34-64aa867a1b3a" targetNamespace="http://schemas.microsoft.com/office/2006/metadata/properties" ma:root="true" ma:fieldsID="07d7e6cedd9459ffae9d0054a1e688e3" ns2:_="">
    <xsd:import namespace="e4af8ba1-498a-48ec-bb34-64aa867a1b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af8ba1-498a-48ec-bb34-64aa867a1b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2AC640-46FA-4A83-8C64-28367BDCE9F8}"/>
</file>

<file path=customXml/itemProps2.xml><?xml version="1.0" encoding="utf-8"?>
<ds:datastoreItem xmlns:ds="http://schemas.openxmlformats.org/officeDocument/2006/customXml" ds:itemID="{4D8F3CFB-AB51-44A0-ABAD-43FE09289B48}"/>
</file>

<file path=customXml/itemProps3.xml><?xml version="1.0" encoding="utf-8"?>
<ds:datastoreItem xmlns:ds="http://schemas.openxmlformats.org/officeDocument/2006/customXml" ds:itemID="{1CB61CED-C1DA-473C-97D5-7C16278ACF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Making Waves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 M. Rogne</dc:creator>
  <cp:keywords/>
  <dc:description/>
  <cp:lastModifiedBy/>
  <cp:revision/>
  <dcterms:created xsi:type="dcterms:W3CDTF">2015-06-17T15:33:28Z</dcterms:created>
  <dcterms:modified xsi:type="dcterms:W3CDTF">2021-03-10T09:37:44Z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0x01010011E9C9440DB10B46BA7A91A6EFC29379</vt:lpwstr>
  </property>
</Properties>
</file>